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6116A0D8-100A-4A5F-8889-C5C176450A25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76" i="59" l="1"/>
  <c r="E127" i="59"/>
  <c r="F56" i="59"/>
  <c r="H110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<sst xmlns="http://schemas.openxmlformats.org/spreadsheetml/2006/main" count="862" uniqueCount="606">
  <si>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</si>
  <si>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</si>
  <si>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</si>
  <si>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</si>
  <si>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</si>
  <si>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</si>
  <si>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</si>
  <si>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</si>
  <si>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</si>
  <si>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</si>
  <si>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</si>
  <si>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</si>
  <si>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</si>
  <si>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</si>
  <si>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</si>
  <si>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</si>
  <si>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</si>
  <si>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</si>
  <si>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</si>
  <si>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</si>
  <si>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</si>
  <si>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</si>
  <si>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</si>
  <si>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</si>
  <si>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</si>
  <si>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</si>
  <si>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</si>
  <si>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</si>
  <si>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</si>
  <si>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</si>
  <si>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</si>
  <si>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</si>
  <si>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</si>
  <si>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</si>
  <si>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</si>
  <si>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</si>
  <si>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</si>
  <si>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</si>
  <si>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</si>
  <si>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</si>
  <si>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</si>
  <si>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</si>
  <si>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</si>
  <si>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</si>
  <si>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</si>
  <si>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</si>
  <si>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</si>
  <si>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</si>
  <si>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</si>
  <si>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</si>
  <si>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</si>
  <si>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</si>
  <si>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</si>
  <si>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</si>
  <si>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</si>
  <si>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</si>
  <si>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</si>
  <si>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</si>
  <si>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</si>
  <si>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</si>
  <si>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</si>
  <si>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</si>
  <si>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</si>
  <si>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</si>
  <si>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</si>
  <si>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</si>
  <si>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</si>
  <si>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</si>
  <si>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</si>
  <si>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</si>
  <si>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</si>
  <si>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</si>
  <si>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</si>
  <si>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</si>
  <si>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</si>
  <si>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</si>
  <si>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</si>
  <si>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</si>
  <si>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</si>
  <si>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</si>
  <si>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</si>
  <si>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</si>
  <si>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</si>
  <si>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</si>
  <si>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</si>
  <si>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</si>
  <si>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</si>
  <si>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</si>
  <si>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</si>
  <si>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</si>
  <si>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</si>
  <si>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</si>
  <si>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</si>
  <si>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</si>
  <si>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</si>
  <si>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</si>
  <si>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</si>
  <si>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</si>
  <si>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</si>
  <si>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</si>
  <si>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</si>
  <si>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</si>
  <si>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</si>
  <si>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</si>
  <si>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</si>
  <si>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</si>
  <si>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</si>
  <si>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</si>
  <si>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</si>
  <si>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</si>
  <si>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</si>
  <si>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</si>
  <si>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</si>
  <si>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</si>
  <si>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</si>
  <si>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</si>
  <si>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</si>
  <si>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</si>
  <si>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</si>
  <si>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</si>
  <si>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</si>
  <si>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</si>
  <si>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</si>
  <si>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</si>
  <si>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</si>
  <si>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</si>
  <si>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</si>
  <si>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</si>
  <si>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</si>
  <si>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</si>
  <si>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</si>
  <si>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</si>
  <si>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</si>
  <si>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</si>
  <si>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</si>
  <si>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</si>
  <si>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</si>
  <si>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</si>
  <si>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</si>
  <si>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</si>
  <si>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</si>
  <si>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</si>
  <si>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</si>
  <si>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</si>
  <si>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</si>
  <si>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</si>
  <si>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</si>
  <si>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</si>
  <si>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</si>
  <si>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</si>
  <si>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</si>
  <si>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</si>
  <si>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</si>
  <si>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</si>
  <si>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</si>
  <si>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</si>
  <si>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</si>
  <si>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</si>
  <si>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</si>
  <si>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</si>
  <si>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</si>
  <si>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</si>
  <si>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</si>
  <si>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</si>
  <si>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</si>
  <si>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</si>
  <si>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</si>
  <si>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</si>
  <si>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</si>
  <si>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</si>
  <si>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</si>
  <si>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</si>
  <si>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</si>
  <si>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</si>
  <si>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</si>
  <si>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</si>
  <si>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</si>
  <si>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</si>
  <si>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</si>
  <si>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</si>
  <si>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</si>
  <si>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</si>
  <si>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</si>
  <si>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</si>
  <si>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</si>
  <si>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</si>
  <si>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</si>
  <si>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</si>
  <si>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</si>
  <si>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</si>
  <si>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</si>
  <si>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</si>
  <si>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</si>
  <si>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</si>
  <si>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</si>
  <si>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</si>
  <si>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</si>
  <si>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</si>
  <si>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</si>
  <si>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</si>
  <si>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</si>
  <si>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</si>
  <si>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</si>
  <si>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</si>
  <si>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</si>
  <si>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</si>
  <si>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</si>
  <si>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</si>
  <si>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</si>
  <si>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</si>
  <si>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</si>
  <si>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</si>
  <si>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</si>
  <si>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</si>
  <si>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</si>
  <si>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</si>
  <si>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</si>
  <si>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</si>
  <si>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</si>
  <si>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</si>
  <si>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</si>
  <si>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</si>
  <si>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</si>
  <si>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</si>
  <si>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</si>
  <si>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</si>
  <si>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</si>
  <si>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</si>
  <si>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</si>
  <si>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</si>
  <si>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</si>
  <si>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</si>
  <si>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</si>
  <si>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</si>
  <si>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</si>
  <si>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</si>
  <si>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</si>
  <si>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</si>
  <si>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</si>
  <si>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</si>
  <si>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</si>
  <si>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</si>
  <si>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</si>
  <si>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</si>
  <si>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</si>
  <si>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</si>
  <si>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</si>
  <si>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</si>
  <si>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</si>
  <si>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</si>
  <si>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</si>
  <si>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</si>
  <si>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</si>
  <si>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</si>
  <si>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</si>
  <si>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</si>
  <si>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</si>
  <si>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</si>
  <si>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</si>
  <si>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</si>
  <si>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</si>
  <si>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</si>
  <si>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</si>
  <si>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</si>
  <si>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</si>
  <si>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</si>
  <si>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</si>
  <si>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</si>
  <si>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</si>
  <si>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</si>
  <si>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</si>
  <si>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</si>
  <si>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</si>
  <si>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</si>
  <si>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</si>
  <si>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</si>
  <si>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</si>
  <si>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</si>
  <si>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</si>
  <si>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</si>
  <si>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</si>
  <si>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</si>
  <si>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</si>
  <si>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</si>
  <si>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</si>
  <si>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</si>
  <si>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</si>
  <si>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</si>
  <si>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</si>
  <si>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</si>
  <si>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</si>
  <si>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</si>
  <si>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</si>
  <si>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</si>
  <si>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</si>
  <si>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</si>
  <si>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</si>
  <si>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</si>
  <si>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</si>
  <si>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</si>
  <si>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</si>
  <si>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</si>
  <si>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</si>
  <si>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</si>
  <si>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</si>
  <si>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</si>
  <si>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</si>
  <si>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</si>
  <si>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</si>
  <si>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</si>
  <si>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</si>
  <si>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</si>
  <si>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</si>
  <si>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</si>
  <si>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</si>
  <si>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</si>
  <si>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</si>
  <si>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</si>
  <si>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</si>
  <si>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</si>
  <si>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</si>
  <si>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</si>
  <si>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</si>
  <si>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</si>
  <si>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</si>
  <si>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</si>
  <si>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</si>
  <si>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</si>
  <si>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</si>
  <si>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</si>
  <si>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</si>
  <si>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</si>
  <si>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</si>
  <si>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</si>
  <si>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</si>
  <si>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</si>
  <si>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</si>
  <si>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</si>
  <si>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</si>
  <si>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</si>
  <si>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</si>
  <si>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</si>
  <si>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</si>
  <si>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</si>
  <si>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</si>
  <si>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</si>
  <si>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</si>
  <si>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</si>
  <si>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</si>
  <si>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</si>
  <si>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</si>
  <si>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</si>
  <si>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</si>
  <si>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</si>
  <si>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</si>
  <si>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</si>
  <si>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</si>
  <si>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</si>
  <si>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</si>
  <si>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</si>
  <si>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</si>
  <si>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</si>
  <si>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</si>
  <si>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</si>
  <si>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</si>
  <si>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</si>
  <si>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</si>
  <si>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</si>
  <si>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</si>
  <si>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</si>
  <si>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</si>
  <si>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</si>
  <si>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</si>
  <si>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</si>
  <si>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</si>
  <si>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</si>
  <si>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</si>
  <si>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</si>
  <si>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</si>
  <si>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</si>
  <si>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</si>
  <si>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</si>
  <si>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</si>
  <si>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</si>
  <si>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</si>
  <si>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</si>
  <si>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</si>
  <si>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</si>
  <si>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</si>
  <si>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</si>
  <si>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</si>
  <si>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</si>
  <si>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</si>
  <si>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</si>
  <si>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</si>
  <si>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</si>
  <si>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</si>
  <si>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</si>
  <si>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</si>
  <si>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</si>
  <si>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</si>
  <si>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</si>
  <si>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</si>
  <si>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</si>
  <si>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</si>
  <si>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</si>
  <si>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</si>
  <si>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</si>
  <si>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</si>
  <si>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</si>
  <si>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</si>
  <si>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</si>
  <si>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</si>
  <si>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</si>
  <si>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</si>
  <si>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</si>
  <si>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</si>
  <si>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</si>
  <si>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</si>
  <si>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</si>
  <si>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</si>
  <si>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</si>
  <si>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</si>
  <si>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</si>
  <si>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</si>
  <si>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</si>
  <si>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</si>
  <si>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</si>
  <si>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</si>
  <si>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</si>
  <si>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</si>
  <si>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</si>
  <si>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</si>
  <si>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</si>
  <si>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</si>
  <si>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</si>
  <si>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</si>
  <si>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</si>
  <si>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</si>
  <si>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</si>
  <si>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</si>
  <si>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</si>
  <si>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</si>
  <si>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</si>
  <si>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</si>
  <si>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</si>
  <si>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</si>
  <si>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</si>
  <si>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</si>
  <si>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</si>
  <si>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</si>
  <si>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</si>
  <si>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</si>
  <si>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</si>
  <si>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</si>
  <si>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</si>
  <si>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</si>
  <si>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</si>
  <si>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</si>
  <si>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</si>
  <si>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</si>
  <si>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</si>
  <si>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</si>
  <si>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</si>
  <si>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</si>
  <si>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</si>
  <si>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</si>
  <si>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</si>
  <si>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</si>
  <si>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</si>
  <si>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</si>
  <si>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</si>
  <si>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</si>
  <si>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</si>
  <si>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</si>
  <si>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</si>
  <si>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</si>
  <si>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</si>
  <si>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</si>
  <si>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</si>
  <si>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</si>
  <si>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</si>
  <si>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</si>
  <si>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</si>
  <si>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</si>
  <si>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</si>
  <si>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</si>
  <si>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</si>
  <si>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</si>
  <si>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</si>
  <si>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</si>
  <si>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</si>
  <si>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</si>
  <si>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</si>
  <si>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</si>
  <si>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</si>
  <si>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</si>
  <si>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</si>
  <si>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</si>
  <si>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</si>
  <si>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</si>
  <si>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</si>
  <si>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</si>
  <si>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</si>
  <si>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</si>
  <si>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</si>
  <si>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</si>
  <si>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</si>
  <si>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</si>
  <si>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</si>
  <si>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</si>
  <si>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</si>
  <si>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</si>
  <si>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</si>
  <si>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</si>
  <si>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</si>
  <si>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</si>
  <si>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</si>
  <si>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</si>
  <si>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</si>
  <si>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</si>
  <si>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</si>
  <si>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</si>
  <si>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</si>
  <si>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</si>
  <si>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</si>
  <si>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</si>
  <si>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</si>
  <si>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</si>
  <si>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</si>
  <si>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</si>
  <si>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</si>
  <si>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</si>
  <si>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</si>
  <si>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</si>
  <si>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</si>
  <si>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</si>
  <si>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</si>
  <si>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</si>
  <si>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</si>
  <si>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</si>
  <si>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</si>
  <si>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</si>
  <si>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</si>
  <si>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</si>
  <si>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</si>
  <si>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</si>
  <si>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</si>
  <si>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</si>
  <si>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</si>
  <si>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</si>
  <si>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</si>
  <si>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</si>
  <si>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</si>
  <si>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</si>
  <si>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</si>
  <si>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</si>
  <si>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</si>
  <si>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</si>
  <si>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</si>
  <si>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</si>
  <si>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</si>
  <si>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</si>
  <si>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</si>
  <si>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</si>
  <si>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</si>
  <si>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</si>
  <si>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</si>
  <si>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</si>
  <si>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</si>
  <si>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</si>
  <si>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</si>
  <si>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</si>
  <si>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</si>
  <si>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</si>
  <si>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</si>
  <si>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</si>
  <si>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</si>
  <si>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</si>
  <si>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</si>
  <si>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</si>
  <si>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</si>
  <si>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</si>
  <si>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</si>
  <si>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</si>
  <si>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</si>
  <si>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</si>
  <si>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</si>
  <si>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</si>
  <si>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</si>
  <si>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</si>
  <si>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</si>
  <si>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</si>
  <si>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</si>
  <si>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</si>
  <si>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</si>
  <si>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</si>
  <si>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</si>
  <si>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</si>
  <si>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</si>
  <si>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</si>
  <si>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</si>
  <si>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del Municipio de San Felipe, Gto.</t>
  </si>
  <si>
    <t>Del 1 de Enero al 30 de Junio de 2025</t>
  </si>
  <si>
    <t xml:space="preserve">Bajo protesta de decir verdad declaramos que los Estados Financieros y sus notas, son razonablemente </t>
  </si>
  <si>
    <t>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</si>
</sst>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48</xdr:row>
      <xdr:rowOff>9525</xdr:rowOff>
    </xdr:from>
    <xdr:to>
      <xdr:col>3</xdr:col>
      <xdr:colOff>252205</xdr:colOff>
      <xdr:row>53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4E6D85-C078-4E8F-8B1B-F29DFA4AB0F0}"/>
            </a:ext>
          </a:extLst>
        </xdr:cNvPr>
        <xdr:cNvSpPr txBox="1"/>
      </xdr:nvSpPr>
      <xdr:spPr>
        <a:xfrm>
          <a:off x="552450" y="715327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216</xdr:row>
      <xdr:rowOff>114300</xdr:rowOff>
    </xdr:from>
    <xdr:to>
      <xdr:col>2</xdr:col>
      <xdr:colOff>1023730</xdr:colOff>
      <xdr:row>222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F91F19-5E0B-4D32-A064-12B2306B16A9}"/>
            </a:ext>
          </a:extLst>
        </xdr:cNvPr>
        <xdr:cNvSpPr txBox="1"/>
      </xdr:nvSpPr>
      <xdr:spPr>
        <a:xfrm>
          <a:off x="1095375" y="3335655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1384788</xdr:colOff>
      <xdr:row>175</xdr:row>
      <xdr:rowOff>109904</xdr:rowOff>
    </xdr:from>
    <xdr:to>
      <xdr:col>4</xdr:col>
      <xdr:colOff>831764</xdr:colOff>
      <xdr:row>181</xdr:row>
      <xdr:rowOff>11723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7BF9C21-DDE1-452E-A6AD-E37612EB2CE3}"/>
            </a:ext>
          </a:extLst>
        </xdr:cNvPr>
        <xdr:cNvSpPr txBox="1"/>
      </xdr:nvSpPr>
      <xdr:spPr>
        <a:xfrm>
          <a:off x="2051538" y="2613513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32</xdr:row>
      <xdr:rowOff>57150</xdr:rowOff>
    </xdr:from>
    <xdr:to>
      <xdr:col>4</xdr:col>
      <xdr:colOff>795130</xdr:colOff>
      <xdr:row>37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6CD05EE-6498-43F7-B965-E7B995A54CD7}"/>
            </a:ext>
          </a:extLst>
        </xdr:cNvPr>
        <xdr:cNvSpPr txBox="1"/>
      </xdr:nvSpPr>
      <xdr:spPr>
        <a:xfrm>
          <a:off x="1171575" y="501015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149</xdr:row>
      <xdr:rowOff>47625</xdr:rowOff>
    </xdr:from>
    <xdr:to>
      <xdr:col>4</xdr:col>
      <xdr:colOff>490330</xdr:colOff>
      <xdr:row>154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E78C9EB-983B-4CD2-BAD4-D9A65A7FEEC0}"/>
            </a:ext>
          </a:extLst>
        </xdr:cNvPr>
        <xdr:cNvSpPr txBox="1"/>
      </xdr:nvSpPr>
      <xdr:spPr>
        <a:xfrm>
          <a:off x="1381125" y="217170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9525</xdr:rowOff>
    </xdr:from>
    <xdr:to>
      <xdr:col>3</xdr:col>
      <xdr:colOff>518905</xdr:colOff>
      <xdr:row>30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79B1C8A-F16F-4434-988D-040D95A74D8C}"/>
            </a:ext>
          </a:extLst>
        </xdr:cNvPr>
        <xdr:cNvSpPr txBox="1"/>
      </xdr:nvSpPr>
      <xdr:spPr>
        <a:xfrm>
          <a:off x="0" y="401002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38100</xdr:rowOff>
    </xdr:from>
    <xdr:to>
      <xdr:col>3</xdr:col>
      <xdr:colOff>576055</xdr:colOff>
      <xdr:row>49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AB78616-CD89-45F8-93F5-FC10C08F9B7E}"/>
            </a:ext>
          </a:extLst>
        </xdr:cNvPr>
        <xdr:cNvSpPr txBox="1"/>
      </xdr:nvSpPr>
      <xdr:spPr>
        <a:xfrm>
          <a:off x="0" y="67437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1031328</xdr:colOff>
      <xdr:row>60</xdr:row>
      <xdr:rowOff>118241</xdr:rowOff>
    </xdr:from>
    <xdr:to>
      <xdr:col>3</xdr:col>
      <xdr:colOff>1425751</xdr:colOff>
      <xdr:row>66</xdr:row>
      <xdr:rowOff>32188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48B0F86-EBBB-46CC-A063-CDB6982BED6F}"/>
            </a:ext>
          </a:extLst>
        </xdr:cNvPr>
        <xdr:cNvSpPr txBox="1"/>
      </xdr:nvSpPr>
      <xdr:spPr>
        <a:xfrm>
          <a:off x="1701362" y="9065172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18" activePane="bottomLeft" state="frozen"/>
      <selection activeCell="A14" sqref="A14:B14"/>
      <selection pane="bottomLeft" activeCell="J31" sqref="J31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603</v>
      </c>
      <c r="B3" s="167"/>
      <c r="C3" s="10" t="s">
        <v>497</v>
      </c>
      <c r="D3" s="107">
        <v>2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202" zoomScaleNormal="100" workbookViewId="0">
      <selection activeCell="G210" sqref="G210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2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10002853.15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599946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599946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599946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9340253.9299999997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9340253.9299999997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9340253.9299999997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62653.22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62653.22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62653.22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7685421.120000001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6677721.2800000012</v>
      </c>
      <c r="D95" s="112">
        <f>C95/$C$94</f>
        <v>0.86888163650816319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6123254.8500000006</v>
      </c>
      <c r="D96" s="112">
        <f t="shared" ref="D96:D159" si="0">C96/$C$94</f>
        <v>0.79673641227873271</v>
      </c>
      <c r="E96" s="41"/>
    </row>
    <row r="97" spans="1:5" x14ac:dyDescent="0.2">
      <c r="A97" s="43">
        <v>5111</v>
      </c>
      <c r="B97" s="41" t="s">
        <v>280</v>
      </c>
      <c r="C97" s="142">
        <v>4103042.94</v>
      </c>
      <c r="D97" s="44">
        <f t="shared" si="0"/>
        <v>0.533873534831101</v>
      </c>
      <c r="E97" s="41"/>
    </row>
    <row r="98" spans="1:5" x14ac:dyDescent="0.2">
      <c r="A98" s="43">
        <v>5112</v>
      </c>
      <c r="B98" s="41" t="s">
        <v>281</v>
      </c>
      <c r="C98" s="142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2">
        <v>0</v>
      </c>
      <c r="D99" s="44">
        <f t="shared" si="0"/>
        <v>0</v>
      </c>
      <c r="E99" s="41"/>
    </row>
    <row r="100" spans="1:5" x14ac:dyDescent="0.2">
      <c r="A100" s="43">
        <v>5114</v>
      </c>
      <c r="B100" s="41" t="s">
        <v>283</v>
      </c>
      <c r="C100" s="142">
        <v>910771.21</v>
      </c>
      <c r="D100" s="44">
        <f t="shared" si="0"/>
        <v>0.11850635063183107</v>
      </c>
      <c r="E100" s="41"/>
    </row>
    <row r="101" spans="1:5" x14ac:dyDescent="0.2">
      <c r="A101" s="43">
        <v>5115</v>
      </c>
      <c r="B101" s="41" t="s">
        <v>284</v>
      </c>
      <c r="C101" s="142">
        <v>1109440.7</v>
      </c>
      <c r="D101" s="44">
        <f t="shared" si="0"/>
        <v>0.14435652681580055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166678.81999999998</v>
      </c>
      <c r="D103" s="112">
        <f t="shared" si="0"/>
        <v>2.1687662575346288E-2</v>
      </c>
      <c r="E103" s="41"/>
    </row>
    <row r="104" spans="1:5" x14ac:dyDescent="0.2">
      <c r="A104" s="43">
        <v>5121</v>
      </c>
      <c r="B104" s="41" t="s">
        <v>287</v>
      </c>
      <c r="C104" s="142">
        <v>28726.59</v>
      </c>
      <c r="D104" s="44">
        <f t="shared" si="0"/>
        <v>3.7378029845682673E-3</v>
      </c>
      <c r="E104" s="41"/>
    </row>
    <row r="105" spans="1:5" x14ac:dyDescent="0.2">
      <c r="A105" s="43">
        <v>5122</v>
      </c>
      <c r="B105" s="41" t="s">
        <v>288</v>
      </c>
      <c r="C105" s="142">
        <v>0</v>
      </c>
      <c r="D105" s="44">
        <f t="shared" si="0"/>
        <v>0</v>
      </c>
      <c r="E105" s="41"/>
    </row>
    <row r="106" spans="1:5" x14ac:dyDescent="0.2">
      <c r="A106" s="43">
        <v>5123</v>
      </c>
      <c r="B106" s="41" t="s">
        <v>289</v>
      </c>
      <c r="C106" s="142">
        <v>1965.46</v>
      </c>
      <c r="D106" s="44">
        <f t="shared" si="0"/>
        <v>2.5573875124230012E-4</v>
      </c>
      <c r="E106" s="41"/>
    </row>
    <row r="107" spans="1:5" x14ac:dyDescent="0.2">
      <c r="A107" s="43">
        <v>5124</v>
      </c>
      <c r="B107" s="41" t="s">
        <v>290</v>
      </c>
      <c r="C107" s="142">
        <v>965</v>
      </c>
      <c r="D107" s="44">
        <f t="shared" si="0"/>
        <v>1.2556241030029592E-4</v>
      </c>
      <c r="E107" s="41"/>
    </row>
    <row r="108" spans="1:5" x14ac:dyDescent="0.2">
      <c r="A108" s="43">
        <v>5125</v>
      </c>
      <c r="B108" s="41" t="s">
        <v>291</v>
      </c>
      <c r="C108" s="142">
        <v>3997.92</v>
      </c>
      <c r="D108" s="44">
        <f t="shared" si="0"/>
        <v>5.2019530713757415E-4</v>
      </c>
      <c r="E108" s="41"/>
    </row>
    <row r="109" spans="1:5" x14ac:dyDescent="0.2">
      <c r="A109" s="43">
        <v>5126</v>
      </c>
      <c r="B109" s="41" t="s">
        <v>292</v>
      </c>
      <c r="C109" s="142">
        <v>106958.89</v>
      </c>
      <c r="D109" s="44">
        <f t="shared" si="0"/>
        <v>1.3917115058491419E-2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24064.959999999999</v>
      </c>
      <c r="D112" s="44">
        <f t="shared" si="0"/>
        <v>3.1312480636064345E-3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387787.61</v>
      </c>
      <c r="D113" s="112">
        <f t="shared" si="0"/>
        <v>5.0457561654084084E-2</v>
      </c>
      <c r="E113" s="41"/>
    </row>
    <row r="114" spans="1:5" x14ac:dyDescent="0.2">
      <c r="A114" s="43">
        <v>5131</v>
      </c>
      <c r="B114" s="41" t="s">
        <v>297</v>
      </c>
      <c r="C114" s="142">
        <v>45603.040000000001</v>
      </c>
      <c r="D114" s="44">
        <f t="shared" si="0"/>
        <v>5.933707377638142E-3</v>
      </c>
      <c r="E114" s="41"/>
    </row>
    <row r="115" spans="1:5" x14ac:dyDescent="0.2">
      <c r="A115" s="43">
        <v>5132</v>
      </c>
      <c r="B115" s="41" t="s">
        <v>298</v>
      </c>
      <c r="C115" s="142">
        <v>36158.519999999997</v>
      </c>
      <c r="D115" s="44">
        <f t="shared" si="0"/>
        <v>4.7048196104574674E-3</v>
      </c>
      <c r="E115" s="41"/>
    </row>
    <row r="116" spans="1:5" x14ac:dyDescent="0.2">
      <c r="A116" s="43">
        <v>5133</v>
      </c>
      <c r="B116" s="41" t="s">
        <v>299</v>
      </c>
      <c r="C116" s="142">
        <v>30855.95</v>
      </c>
      <c r="D116" s="44">
        <f t="shared" si="0"/>
        <v>4.0148678280885145E-3</v>
      </c>
      <c r="E116" s="41"/>
    </row>
    <row r="117" spans="1:5" x14ac:dyDescent="0.2">
      <c r="A117" s="43">
        <v>5134</v>
      </c>
      <c r="B117" s="41" t="s">
        <v>300</v>
      </c>
      <c r="C117" s="142">
        <v>123496.53</v>
      </c>
      <c r="D117" s="44">
        <f t="shared" si="0"/>
        <v>1.6068934684479591E-2</v>
      </c>
      <c r="E117" s="41"/>
    </row>
    <row r="118" spans="1:5" x14ac:dyDescent="0.2">
      <c r="A118" s="43">
        <v>5135</v>
      </c>
      <c r="B118" s="41" t="s">
        <v>301</v>
      </c>
      <c r="C118" s="142">
        <v>21674.13</v>
      </c>
      <c r="D118" s="44">
        <f t="shared" si="0"/>
        <v>2.8201616621367389E-3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0</v>
      </c>
      <c r="D120" s="44">
        <f t="shared" si="0"/>
        <v>0</v>
      </c>
      <c r="E120" s="41"/>
    </row>
    <row r="121" spans="1:5" x14ac:dyDescent="0.2">
      <c r="A121" s="43">
        <v>5138</v>
      </c>
      <c r="B121" s="41" t="s">
        <v>304</v>
      </c>
      <c r="C121" s="142">
        <v>11494.44</v>
      </c>
      <c r="D121" s="44">
        <f t="shared" si="0"/>
        <v>1.4956161569452161E-3</v>
      </c>
      <c r="E121" s="41"/>
    </row>
    <row r="122" spans="1:5" x14ac:dyDescent="0.2">
      <c r="A122" s="43">
        <v>5139</v>
      </c>
      <c r="B122" s="41" t="s">
        <v>305</v>
      </c>
      <c r="C122" s="142">
        <v>118505</v>
      </c>
      <c r="D122" s="44">
        <f t="shared" si="0"/>
        <v>1.5419454334338414E-2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1007699.84</v>
      </c>
      <c r="D123" s="112">
        <f t="shared" si="0"/>
        <v>0.13111836349183684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972414.44</v>
      </c>
      <c r="D133" s="112">
        <f t="shared" si="0"/>
        <v>0.12652715118882124</v>
      </c>
      <c r="E133" s="41"/>
    </row>
    <row r="134" spans="1:5" x14ac:dyDescent="0.2">
      <c r="A134" s="43">
        <v>5241</v>
      </c>
      <c r="B134" s="41" t="s">
        <v>315</v>
      </c>
      <c r="C134" s="142">
        <v>780682.2</v>
      </c>
      <c r="D134" s="44">
        <f t="shared" si="0"/>
        <v>0.1015796256067748</v>
      </c>
      <c r="E134" s="41"/>
    </row>
    <row r="135" spans="1:5" x14ac:dyDescent="0.2">
      <c r="A135" s="43">
        <v>5242</v>
      </c>
      <c r="B135" s="41" t="s">
        <v>316</v>
      </c>
      <c r="C135" s="142">
        <v>132000</v>
      </c>
      <c r="D135" s="44">
        <f t="shared" si="0"/>
        <v>1.717537633123219E-2</v>
      </c>
      <c r="E135" s="41"/>
    </row>
    <row r="136" spans="1:5" x14ac:dyDescent="0.2">
      <c r="A136" s="43">
        <v>5243</v>
      </c>
      <c r="B136" s="41" t="s">
        <v>317</v>
      </c>
      <c r="C136" s="142">
        <v>59732.24</v>
      </c>
      <c r="D136" s="44">
        <f t="shared" si="0"/>
        <v>7.7721492508142469E-3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35285.4</v>
      </c>
      <c r="D138" s="112">
        <f t="shared" si="0"/>
        <v>4.5912123030156082E-3</v>
      </c>
      <c r="E138" s="41"/>
    </row>
    <row r="139" spans="1:5" x14ac:dyDescent="0.2">
      <c r="A139" s="43">
        <v>5251</v>
      </c>
      <c r="B139" s="41" t="s">
        <v>319</v>
      </c>
      <c r="C139" s="142">
        <v>35285.4</v>
      </c>
      <c r="D139" s="44">
        <f t="shared" si="0"/>
        <v>4.5912123030156082E-3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57" zoomScale="130" zoomScaleNormal="130" workbookViewId="0">
      <selection activeCell="F177" sqref="F17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2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4681.5</v>
      </c>
      <c r="D15" s="144">
        <v>4681.5</v>
      </c>
      <c r="E15" s="144">
        <v>4681.5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2589.87</v>
      </c>
      <c r="D20" s="144">
        <v>2589.87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10000</v>
      </c>
      <c r="D21" s="144">
        <v>10000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1564549.07</v>
      </c>
      <c r="D23" s="144">
        <v>1564549.07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989157.4</v>
      </c>
      <c r="E41" s="14" t="str">
        <f>+IF(OR(C41&lt;&gt;0,C42&lt;&gt;0),"","SIN INFORMACIÓN QUE REVELAR")</f>
        <v/>
      </c>
    </row>
    <row r="42" spans="1:8" x14ac:dyDescent="0.2">
      <c r="A42" s="16">
        <v>1151</v>
      </c>
      <c r="B42" s="14" t="s">
        <v>145</v>
      </c>
      <c r="C42" s="144">
        <v>989157.4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6741995.5300000003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6741995.5300000003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0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3657604.7</v>
      </c>
      <c r="D64" s="144">
        <f t="shared" ref="D64:E64" si="0">SUM(D65:D72)</f>
        <v>0</v>
      </c>
      <c r="E64" s="144">
        <f t="shared" si="0"/>
        <v>2796780.79</v>
      </c>
    </row>
    <row r="65" spans="1:9" x14ac:dyDescent="0.2">
      <c r="A65" s="16">
        <v>1241</v>
      </c>
      <c r="B65" s="14" t="s">
        <v>158</v>
      </c>
      <c r="C65" s="144">
        <v>1580334.1</v>
      </c>
      <c r="D65" s="144">
        <v>0</v>
      </c>
      <c r="E65" s="144">
        <v>1011830.62</v>
      </c>
    </row>
    <row r="66" spans="1:9" x14ac:dyDescent="0.2">
      <c r="A66" s="16">
        <v>1242</v>
      </c>
      <c r="B66" s="14" t="s">
        <v>159</v>
      </c>
      <c r="C66" s="144">
        <v>87216</v>
      </c>
      <c r="D66" s="144">
        <v>0</v>
      </c>
      <c r="E66" s="144">
        <v>78298.3</v>
      </c>
    </row>
    <row r="67" spans="1:9" x14ac:dyDescent="0.2">
      <c r="A67" s="16">
        <v>1243</v>
      </c>
      <c r="B67" s="14" t="s">
        <v>160</v>
      </c>
      <c r="C67" s="144">
        <v>299938.63</v>
      </c>
      <c r="D67" s="144">
        <v>0</v>
      </c>
      <c r="E67" s="144">
        <v>246388.47</v>
      </c>
    </row>
    <row r="68" spans="1:9" x14ac:dyDescent="0.2">
      <c r="A68" s="16">
        <v>1244</v>
      </c>
      <c r="B68" s="14" t="s">
        <v>161</v>
      </c>
      <c r="C68" s="144">
        <v>1660131.97</v>
      </c>
      <c r="D68" s="144">
        <v>0</v>
      </c>
      <c r="E68" s="144">
        <v>1445669.8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29984</v>
      </c>
      <c r="D70" s="144">
        <v>0</v>
      </c>
      <c r="E70" s="144">
        <v>14593.6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89749.2</v>
      </c>
      <c r="D76" s="144">
        <f>SUM(D77:D81)</f>
        <v>0</v>
      </c>
      <c r="E76" s="144">
        <f>SUM(E77:E81)</f>
        <v>81869.94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82209.2</v>
      </c>
      <c r="D77" s="144">
        <v>0</v>
      </c>
      <c r="E77" s="144">
        <v>78037.11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7540</v>
      </c>
      <c r="D80" s="144">
        <v>0</v>
      </c>
      <c r="E80" s="144">
        <v>3832.83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4569969.6100000003</v>
      </c>
      <c r="D110" s="144">
        <f>SUM(D111:D119)</f>
        <v>4569969.6100000003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2723706.22</v>
      </c>
      <c r="D111" s="144">
        <f>C111</f>
        <v>2723706.22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1238306.29</v>
      </c>
      <c r="D112" s="144">
        <f t="shared" ref="D112:D119" si="1">C112</f>
        <v>1238306.29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100000</v>
      </c>
      <c r="D116" s="144">
        <f t="shared" si="1"/>
        <v>100000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540418.81000000006</v>
      </c>
      <c r="D117" s="144">
        <f t="shared" si="1"/>
        <v>540418.81000000006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-32461.71</v>
      </c>
      <c r="D119" s="144">
        <f t="shared" si="1"/>
        <v>-32461.71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2" workbookViewId="0">
      <selection activeCell="G23" sqref="G23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2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2366203.42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0.01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2317432.0299999998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7309032.3099999996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18" zoomScaleNormal="100" workbookViewId="0">
      <selection activeCell="C161" sqref="C161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2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6380960.8399999999</v>
      </c>
      <c r="D10" s="147">
        <v>4970788.01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6380960.8399999999</v>
      </c>
      <c r="D16" s="148">
        <f>SUM(D9:D15)</f>
        <v>4970788.01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250000</v>
      </c>
      <c r="D29" s="148">
        <f>SUM(D30:D37)</f>
        <v>75519.88</v>
      </c>
    </row>
    <row r="30" spans="1:5" x14ac:dyDescent="0.2">
      <c r="A30" s="26">
        <v>1241</v>
      </c>
      <c r="B30" s="22" t="s">
        <v>158</v>
      </c>
      <c r="C30" s="147">
        <v>250000</v>
      </c>
      <c r="D30" s="147">
        <v>75519.88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0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0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250000</v>
      </c>
      <c r="D44" s="148">
        <f>D21+D29+D38</f>
        <v>75519.88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2317432.0299999998</v>
      </c>
      <c r="D48" s="148">
        <v>219110.33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703822.74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355012.11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355012.11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351618.07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3394.04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348810.63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295118.63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53691.98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0.02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0</v>
      </c>
      <c r="D112" s="151">
        <f>+D113+D135</f>
        <v>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2317432.0299999998</v>
      </c>
      <c r="D145" s="148">
        <f>D48+D49+D103-D109-D112</f>
        <v>922933.07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showGridLines="0" workbookViewId="0">
      <selection activeCell="B25" sqref="B25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10002853.15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10002853.15</v>
      </c>
    </row>
    <row r="23" spans="1:3" x14ac:dyDescent="0.2">
      <c r="B23" s="30" t="s">
        <v>604</v>
      </c>
    </row>
    <row r="24" spans="1:3" x14ac:dyDescent="0.2">
      <c r="B24" s="30" t="s">
        <v>605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showGridLines="0" topLeftCell="A13" workbookViewId="0">
      <selection activeCell="B44" sqref="B44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7935421.1200000001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250000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250000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7685421.1200000001</v>
      </c>
    </row>
    <row r="42" spans="1:3" x14ac:dyDescent="0.2">
      <c r="B42" s="30" t="s">
        <v>604</v>
      </c>
    </row>
    <row r="43" spans="1:3" x14ac:dyDescent="0.2">
      <c r="B43" s="30" t="s">
        <v>605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opLeftCell="A43" zoomScale="145" zoomScaleNormal="145" workbookViewId="0">
      <selection activeCell="E48" sqref="E48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2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17739091.649999999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-9536238.5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1800000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-10002853.15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-17739091.649999999</v>
      </c>
    </row>
    <row r="51" spans="1:3" x14ac:dyDescent="0.2">
      <c r="A51" s="22">
        <v>8220</v>
      </c>
      <c r="B51" s="103" t="s">
        <v>46</v>
      </c>
      <c r="C51" s="161">
        <v>12667126.359999999</v>
      </c>
    </row>
    <row r="52" spans="1:3" x14ac:dyDescent="0.2">
      <c r="A52" s="22">
        <v>8230</v>
      </c>
      <c r="B52" s="103" t="s">
        <v>600</v>
      </c>
      <c r="C52" s="161">
        <v>-2951439.85</v>
      </c>
    </row>
    <row r="53" spans="1:3" x14ac:dyDescent="0.2">
      <c r="A53" s="22">
        <v>8240</v>
      </c>
      <c r="B53" s="103" t="s">
        <v>45</v>
      </c>
      <c r="C53" s="161">
        <v>87984.02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7935421.1200000001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2019-02-13T21:19:08Z</cp:lastPrinted>
  <dcterms:created xsi:type="dcterms:W3CDTF">2012-12-11T20:36:24Z</dcterms:created>
  <dcterms:modified xsi:type="dcterms:W3CDTF">2025-07-17T17:50:34Z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